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11월/"/>
    </mc:Choice>
  </mc:AlternateContent>
  <bookViews>
    <workbookView xWindow="0" yWindow="460" windowWidth="25600" windowHeight="14420"/>
  </bookViews>
  <sheets>
    <sheet name="2018년" sheetId="7" r:id="rId1"/>
    <sheet name="2017년" sheetId="5" r:id="rId2"/>
    <sheet name="2016년" sheetId="1" r:id="rId3"/>
    <sheet name="비교 및 리포트" sheetId="3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0" i="7" l="1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6" i="7"/>
  <c r="C23" i="7"/>
  <c r="F20" i="7"/>
  <c r="G20" i="7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J18" i="3"/>
  <c r="K18" i="3"/>
  <c r="K3" i="3"/>
  <c r="E4" i="3"/>
  <c r="E5" i="3"/>
  <c r="E6" i="3"/>
  <c r="D7" i="3"/>
  <c r="E7" i="3"/>
  <c r="E3" i="3"/>
  <c r="C10" i="7"/>
  <c r="C9" i="5"/>
  <c r="F19" i="5"/>
  <c r="C22" i="5"/>
  <c r="F19" i="1"/>
  <c r="C9" i="1"/>
  <c r="C22" i="1"/>
</calcChain>
</file>

<file path=xl/sharedStrings.xml><?xml version="1.0" encoding="utf-8"?>
<sst xmlns="http://schemas.openxmlformats.org/spreadsheetml/2006/main" count="118" uniqueCount="69">
  <si>
    <t>한국연구재단 지원금</t>
    <phoneticPr fontId="1" type="noConversion"/>
  </si>
  <si>
    <t>등록비</t>
    <phoneticPr fontId="1" type="noConversion"/>
  </si>
  <si>
    <t>등록비</t>
    <phoneticPr fontId="1" type="noConversion"/>
  </si>
  <si>
    <t>수입계</t>
    <phoneticPr fontId="1" type="noConversion"/>
  </si>
  <si>
    <t>동국대학교 지원금</t>
    <phoneticPr fontId="1" type="noConversion"/>
  </si>
  <si>
    <t>현수막,포스터,웹자보</t>
  </si>
  <si>
    <t>현수막,포스터,웹자보</t>
    <phoneticPr fontId="1" type="noConversion"/>
  </si>
  <si>
    <t>포스터 발송비</t>
  </si>
  <si>
    <t>포스터 발송비</t>
    <phoneticPr fontId="1" type="noConversion"/>
  </si>
  <si>
    <t>다과비</t>
  </si>
  <si>
    <t>다과비</t>
    <phoneticPr fontId="1" type="noConversion"/>
  </si>
  <si>
    <t>식사비(점심)</t>
  </si>
  <si>
    <t>식사비(점심)</t>
    <phoneticPr fontId="1" type="noConversion"/>
  </si>
  <si>
    <t>주차비</t>
  </si>
  <si>
    <t>주차비</t>
    <phoneticPr fontId="1" type="noConversion"/>
  </si>
  <si>
    <t>자료집제작</t>
  </si>
  <si>
    <t>자료집제작</t>
    <phoneticPr fontId="1" type="noConversion"/>
  </si>
  <si>
    <t>장소대여비</t>
  </si>
  <si>
    <t>장소대여비</t>
    <phoneticPr fontId="1" type="noConversion"/>
  </si>
  <si>
    <t>기타문구류 및 잡비</t>
  </si>
  <si>
    <t>기타문구류 및 잡비</t>
    <phoneticPr fontId="1" type="noConversion"/>
  </si>
  <si>
    <t>동영상촬영편집</t>
  </si>
  <si>
    <t>동영상촬영편집</t>
    <phoneticPr fontId="1" type="noConversion"/>
  </si>
  <si>
    <t>인건비(동국대 조교들)</t>
    <phoneticPr fontId="1" type="noConversion"/>
  </si>
  <si>
    <t>인건비(학회 연구간사)</t>
  </si>
  <si>
    <t>인건비(학회 연구간사)</t>
    <phoneticPr fontId="1" type="noConversion"/>
  </si>
  <si>
    <t>발표토론비</t>
  </si>
  <si>
    <t>발표토론비</t>
    <phoneticPr fontId="1" type="noConversion"/>
  </si>
  <si>
    <t>식사비(저녁)</t>
  </si>
  <si>
    <t>식사비(저녁)</t>
    <phoneticPr fontId="1" type="noConversion"/>
  </si>
  <si>
    <t>2016 비판사회학대회 회계 결산</t>
    <phoneticPr fontId="1" type="noConversion"/>
  </si>
  <si>
    <t>수입</t>
    <phoneticPr fontId="1" type="noConversion"/>
  </si>
  <si>
    <t>지출</t>
    <phoneticPr fontId="1" type="noConversion"/>
  </si>
  <si>
    <t>지출계</t>
    <phoneticPr fontId="1" type="noConversion"/>
  </si>
  <si>
    <t>잔액(수입-지출)</t>
    <phoneticPr fontId="1" type="noConversion"/>
  </si>
  <si>
    <t>한국연구재단 지원금</t>
    <phoneticPr fontId="1" type="noConversion"/>
  </si>
  <si>
    <t>결과</t>
    <phoneticPr fontId="1" type="noConversion"/>
  </si>
  <si>
    <t>항목</t>
    <phoneticPr fontId="1" type="noConversion"/>
  </si>
  <si>
    <t>2016년</t>
    <phoneticPr fontId="1" type="noConversion"/>
  </si>
  <si>
    <t>개최학교 지원금</t>
    <phoneticPr fontId="1" type="noConversion"/>
  </si>
  <si>
    <t>학술행사 등록비</t>
    <phoneticPr fontId="1" type="noConversion"/>
  </si>
  <si>
    <t>합계</t>
    <phoneticPr fontId="1" type="noConversion"/>
  </si>
  <si>
    <t>복사비</t>
    <phoneticPr fontId="1" type="noConversion"/>
  </si>
  <si>
    <t>택배비</t>
    <phoneticPr fontId="1" type="noConversion"/>
  </si>
  <si>
    <t>합계</t>
    <phoneticPr fontId="1" type="noConversion"/>
  </si>
  <si>
    <t>택배비</t>
    <phoneticPr fontId="1" type="noConversion"/>
  </si>
  <si>
    <t>조희연 前학회장님</t>
    <phoneticPr fontId="1" type="noConversion"/>
  </si>
  <si>
    <t>기타 지원금</t>
    <phoneticPr fontId="1" type="noConversion"/>
  </si>
  <si>
    <t>2017 비판사회학대회 회계 결산</t>
    <phoneticPr fontId="1" type="noConversion"/>
  </si>
  <si>
    <t>고려대학교 지원금</t>
    <phoneticPr fontId="1" type="noConversion"/>
  </si>
  <si>
    <t>2017년</t>
    <phoneticPr fontId="1" type="noConversion"/>
  </si>
  <si>
    <t>인건비(고려대 조교들)</t>
    <phoneticPr fontId="1" type="noConversion"/>
  </si>
  <si>
    <t>인건비(개최학교 조교들)</t>
    <phoneticPr fontId="1" type="noConversion"/>
  </si>
  <si>
    <t>수입 내역 비교</t>
    <phoneticPr fontId="1" type="noConversion"/>
  </si>
  <si>
    <t>지출 내역 비교</t>
    <phoneticPr fontId="1" type="noConversion"/>
  </si>
  <si>
    <t>2018 비판사회학대회 회계 결산</t>
    <phoneticPr fontId="1" type="noConversion"/>
  </si>
  <si>
    <t>사회발전연구소</t>
    <phoneticPr fontId="1" type="noConversion"/>
  </si>
  <si>
    <t>민주화운동기념사업회</t>
    <phoneticPr fontId="1" type="noConversion"/>
  </si>
  <si>
    <t>2018년</t>
    <phoneticPr fontId="1" type="noConversion"/>
  </si>
  <si>
    <t>(8,032,212)</t>
  </si>
  <si>
    <t>(13,589,801)</t>
    <phoneticPr fontId="1" type="noConversion"/>
  </si>
  <si>
    <t>익월 이월금 비교 [()는 다음 해로 이월금]</t>
    <phoneticPr fontId="1" type="noConversion"/>
  </si>
  <si>
    <t>학술대회 (수입-지출) 내역 비교</t>
    <phoneticPr fontId="1" type="noConversion"/>
  </si>
  <si>
    <t>(14,618,301)</t>
    <phoneticPr fontId="1" type="noConversion"/>
  </si>
  <si>
    <r>
      <t xml:space="preserve">[리포트]
*작년보다 </t>
    </r>
    <r>
      <rPr>
        <b/>
        <sz val="11"/>
        <color rgb="FFFF0000"/>
        <rFont val="맑은 고딕"/>
        <family val="3"/>
        <charset val="129"/>
        <scheme val="minor"/>
      </rPr>
      <t>2,380,000원</t>
    </r>
    <r>
      <rPr>
        <b/>
        <sz val="11"/>
        <color theme="1"/>
        <rFont val="맑은 고딕"/>
        <family val="3"/>
        <charset val="129"/>
        <scheme val="minor"/>
      </rPr>
      <t xml:space="preserve">이 부족하게 수입으로 잡혔고, </t>
    </r>
    <r>
      <rPr>
        <b/>
        <sz val="11"/>
        <color rgb="FFFF0000"/>
        <rFont val="맑은 고딕"/>
        <family val="3"/>
        <charset val="129"/>
      </rPr>
      <t>297</t>
    </r>
    <r>
      <rPr>
        <b/>
        <sz val="11"/>
        <color rgb="FFFF0000"/>
        <rFont val="맑은 고딕 (본문)"/>
        <family val="3"/>
        <charset val="129"/>
      </rPr>
      <t>,</t>
    </r>
    <r>
      <rPr>
        <b/>
        <sz val="11"/>
        <color rgb="FFFF0000"/>
        <rFont val="맑은 고딕"/>
        <family val="3"/>
        <charset val="129"/>
        <scheme val="minor"/>
      </rPr>
      <t>040원</t>
    </r>
    <r>
      <rPr>
        <b/>
        <sz val="11"/>
        <color theme="1"/>
        <rFont val="맑은 고딕"/>
        <family val="3"/>
        <charset val="129"/>
        <scheme val="minor"/>
      </rPr>
      <t xml:space="preserve">이 더 지출되었습니다. 작년보다 발표토론비, 점심 및 저녁 식사비, 동영상 촬영비 등이 늘어났습니다. 점심 식사의 경우 9,000원 * 132명, 저녁식사의 경우 97명이 11,000원 메뉴 및 음료와 주류 식사. 개최학교 조교 인건비의 경우 올해 박사과정만으로 6명으로 구성되어 1인당 10만원으로 잡고 예년보다 10만원 증액된 지출을 하였습니다.
*학술대회 예산(수입-지출) 상 잔액으로는 작년이 3,404,580원, 올해가 727,540원입니다.
*2016년 11월로의 이월금은 </t>
    </r>
    <r>
      <rPr>
        <b/>
        <sz val="11"/>
        <color rgb="FFFF0000"/>
        <rFont val="맑은 고딕"/>
        <family val="3"/>
        <charset val="129"/>
        <scheme val="minor"/>
      </rPr>
      <t>8,153,452원</t>
    </r>
    <r>
      <rPr>
        <b/>
        <sz val="11"/>
        <color theme="1"/>
        <rFont val="맑은 고딕"/>
        <family val="3"/>
        <charset val="129"/>
        <scheme val="minor"/>
      </rPr>
      <t xml:space="preserve">, 2017년 11월로의 이월금이 </t>
    </r>
    <r>
      <rPr>
        <b/>
        <sz val="11"/>
        <color rgb="FFFF0000"/>
        <rFont val="맑은 고딕"/>
        <family val="3"/>
        <charset val="129"/>
        <scheme val="minor"/>
      </rPr>
      <t>9,039,719원</t>
    </r>
    <r>
      <rPr>
        <b/>
        <sz val="11"/>
        <color theme="1"/>
        <rFont val="맑은 고딕"/>
        <family val="3"/>
        <charset val="129"/>
        <scheme val="minor"/>
      </rPr>
      <t xml:space="preserve">이었고, 올해는 11월로의 이월금이 </t>
    </r>
    <r>
      <rPr>
        <b/>
        <sz val="11"/>
        <color rgb="FFFF0000"/>
        <rFont val="맑은 고딕"/>
        <family val="3"/>
        <charset val="129"/>
        <scheme val="minor"/>
      </rPr>
      <t>11,437,863원</t>
    </r>
    <r>
      <rPr>
        <b/>
        <sz val="11"/>
        <color theme="1"/>
        <rFont val="맑은 고딕"/>
        <family val="3"/>
        <charset val="129"/>
        <scheme val="minor"/>
      </rPr>
      <t>으로, 좀 더 많은 이월금(잔액)을 유지하였습니다. 현재의 회비 수입 추세로는 2019년으로의 이월 목표 금액으로 잡은 15,818,301원에서 120만원 가량 부족한 14,618,301원이 예상됩니다.</t>
    </r>
    <phoneticPr fontId="1" type="noConversion"/>
  </si>
  <si>
    <t>항목</t>
    <phoneticPr fontId="1" type="noConversion"/>
  </si>
  <si>
    <t>계획</t>
    <phoneticPr fontId="1" type="noConversion"/>
  </si>
  <si>
    <t>지출</t>
    <phoneticPr fontId="1" type="noConversion"/>
  </si>
  <si>
    <t>계획대비 증감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</si>
</sst>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-* #,##0_-;\-* #,##0_-;_-* &quot;-&quot;_-;_-@_-"/>
    <numFmt numFmtId="177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 (본문)"/>
      <family val="3"/>
      <charset val="129"/>
    </font>
    <font>
      <b/>
      <sz val="11"/>
      <color rgb="FFFF0000"/>
      <name val="맑은 고딕"/>
      <family val="3"/>
      <charset val="129"/>
    </font>
    <font>
      <u/>
      <sz val="11"/>
      <color theme="1"/>
      <name val="맑은 고딕"/>
      <family val="2"/>
      <charset val="129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3" xfId="0" applyBorder="1">
      <alignment vertical="center"/>
    </xf>
    <xf numFmtId="0" fontId="0" fillId="2" borderId="1" xfId="0" applyFill="1" applyBorder="1">
      <alignment vertical="center"/>
    </xf>
    <xf numFmtId="176" fontId="0" fillId="2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176" fontId="0" fillId="4" borderId="1" xfId="0" applyNumberFormat="1" applyFill="1" applyBorder="1">
      <alignment vertical="center"/>
    </xf>
    <xf numFmtId="0" fontId="0" fillId="5" borderId="3" xfId="0" applyFill="1" applyBorder="1">
      <alignment vertical="center"/>
    </xf>
    <xf numFmtId="176" fontId="0" fillId="5" borderId="3" xfId="0" applyNumberFormat="1" applyFill="1" applyBorder="1">
      <alignment vertical="center"/>
    </xf>
    <xf numFmtId="176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176" fontId="3" fillId="0" borderId="2" xfId="0" applyNumberFormat="1" applyFont="1" applyBorder="1">
      <alignment vertical="center"/>
    </xf>
    <xf numFmtId="0" fontId="3" fillId="3" borderId="1" xfId="0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49" fontId="0" fillId="0" borderId="0" xfId="0" applyNumberFormat="1">
      <alignment vertical="center"/>
    </xf>
    <xf numFmtId="0" fontId="3" fillId="0" borderId="0" xfId="0" applyFont="1" applyFill="1">
      <alignment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ill="1" applyBorder="1">
      <alignment vertical="center"/>
    </xf>
    <xf numFmtId="176" fontId="0" fillId="0" borderId="3" xfId="0" applyNumberFormat="1" applyFill="1" applyBorder="1">
      <alignment vertical="center"/>
    </xf>
    <xf numFmtId="0" fontId="0" fillId="6" borderId="1" xfId="0" applyFill="1" applyBorder="1">
      <alignment vertical="center"/>
    </xf>
    <xf numFmtId="176" fontId="0" fillId="6" borderId="1" xfId="0" applyNumberFormat="1" applyFill="1" applyBorder="1">
      <alignment vertical="center"/>
    </xf>
    <xf numFmtId="0" fontId="0" fillId="0" borderId="0" xfId="0" applyAlignment="1">
      <alignment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2" xfId="0" applyNumberFormat="1" applyBorder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0" fillId="0" borderId="13" xfId="0" applyFill="1" applyBorder="1">
      <alignment vertical="center"/>
    </xf>
    <xf numFmtId="176" fontId="0" fillId="0" borderId="13" xfId="0" applyNumberFormat="1" applyFill="1" applyBorder="1">
      <alignment vertical="center"/>
    </xf>
    <xf numFmtId="0" fontId="3" fillId="0" borderId="12" xfId="0" applyFont="1" applyBorder="1">
      <alignment vertical="center"/>
    </xf>
    <xf numFmtId="176" fontId="3" fillId="0" borderId="12" xfId="0" applyNumberFormat="1" applyFont="1" applyBorder="1">
      <alignment vertical="center"/>
    </xf>
    <xf numFmtId="0" fontId="10" fillId="3" borderId="1" xfId="0" applyFont="1" applyFill="1" applyBorder="1" applyAlignment="1">
      <alignment horizontal="center" vertical="center"/>
    </xf>
    <xf numFmtId="38" fontId="0" fillId="0" borderId="1" xfId="0" applyNumberFormat="1" applyBorder="1">
      <alignment vertical="center"/>
    </xf>
    <xf numFmtId="38" fontId="0" fillId="0" borderId="13" xfId="0" applyNumberFormat="1" applyBorder="1">
      <alignment vertical="center"/>
    </xf>
    <xf numFmtId="3" fontId="0" fillId="0" borderId="1" xfId="0" applyNumberFormat="1" applyFill="1" applyBorder="1">
      <alignment vertical="center"/>
    </xf>
    <xf numFmtId="3" fontId="0" fillId="7" borderId="1" xfId="0" applyNumberFormat="1" applyFill="1" applyBorder="1">
      <alignment vertical="center"/>
    </xf>
    <xf numFmtId="3" fontId="0" fillId="7" borderId="13" xfId="0" applyNumberFormat="1" applyFill="1" applyBorder="1">
      <alignment vertical="center"/>
    </xf>
    <xf numFmtId="3" fontId="3" fillId="0" borderId="12" xfId="0" applyNumberFormat="1" applyFont="1" applyFill="1" applyBorder="1">
      <alignment vertical="center"/>
    </xf>
    <xf numFmtId="177" fontId="0" fillId="0" borderId="1" xfId="0" applyNumberFormat="1" applyBorder="1">
      <alignment vertical="center"/>
    </xf>
    <xf numFmtId="38" fontId="0" fillId="0" borderId="1" xfId="0" applyNumberFormat="1" applyFont="1" applyFill="1" applyBorder="1">
      <alignment vertical="center"/>
    </xf>
    <xf numFmtId="177" fontId="3" fillId="0" borderId="12" xfId="0" applyNumberFormat="1" applyFont="1" applyBorder="1">
      <alignment vertical="center"/>
    </xf>
    <xf numFmtId="177" fontId="0" fillId="2" borderId="1" xfId="0" applyNumberFormat="1" applyFill="1" applyBorder="1">
      <alignment vertical="center"/>
    </xf>
    <xf numFmtId="177" fontId="0" fillId="2" borderId="13" xfId="0" applyNumberFormat="1" applyFill="1" applyBorder="1">
      <alignment vertical="center"/>
    </xf>
    <xf numFmtId="38" fontId="3" fillId="8" borderId="12" xfId="0" applyNumberFormat="1" applyFont="1" applyFill="1" applyBorder="1">
      <alignment vertical="center"/>
    </xf>
    <xf numFmtId="176" fontId="3" fillId="8" borderId="2" xfId="0" applyNumberFormat="1" applyFont="1" applyFill="1" applyBorder="1">
      <alignment vertical="center"/>
    </xf>
    <xf numFmtId="176" fontId="3" fillId="8" borderId="1" xfId="0" applyNumberFormat="1" applyFont="1" applyFill="1" applyBorder="1">
      <alignment vertical="center"/>
    </xf>
  </cellXfs>
  <cellStyles count="2">
    <cellStyle name="기본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B2:H23"/>
  <sheetViews>
    <sheetView tabSelected="1" workbookViewId="0">
      <selection activeCell="B2" sqref="B2:H2"/>
    </sheetView>
  </sheetViews>
  <sheetFormatPr baseColWidth="10" defaultColWidth="8.83203125" defaultRowHeight="17" x14ac:dyDescent="0.25"/>
  <cols>
    <col min="1" max="1" width="8.83203125" style="2"/>
    <col min="2" max="2" width="20.5" style="2" customWidth="1"/>
    <col min="3" max="3" width="15.6640625" style="4" customWidth="1"/>
    <col min="4" max="4" width="8.83203125" style="2"/>
    <col min="5" max="5" width="19.6640625" style="2" customWidth="1"/>
    <col min="6" max="6" width="18.1640625" style="4" customWidth="1"/>
    <col min="7" max="7" width="19.6640625" style="2" customWidth="1"/>
    <col min="8" max="8" width="15.6640625" style="2" customWidth="1"/>
    <col min="9" max="16384" width="8.83203125" style="2"/>
  </cols>
  <sheetData>
    <row r="2" spans="2:8" ht="29.25" customHeight="1" x14ac:dyDescent="0.25">
      <c r="B2" s="37" t="s">
        <v>55</v>
      </c>
      <c r="C2" s="37"/>
      <c r="D2" s="37"/>
      <c r="E2" s="37"/>
      <c r="F2" s="37"/>
      <c r="G2" s="37"/>
      <c r="H2" s="37"/>
    </row>
    <row r="4" spans="2:8" ht="27" customHeight="1" x14ac:dyDescent="0.25">
      <c r="B4" s="49" t="s">
        <v>31</v>
      </c>
      <c r="C4" s="50"/>
      <c r="E4" s="38" t="s">
        <v>32</v>
      </c>
      <c r="F4" s="38"/>
      <c r="G4" s="38"/>
      <c r="H4" s="38"/>
    </row>
    <row r="5" spans="2:8" ht="27" customHeight="1" x14ac:dyDescent="0.25">
      <c r="B5" s="51"/>
      <c r="C5" s="52"/>
      <c r="E5" s="36" t="s">
        <v>65</v>
      </c>
      <c r="F5" s="36" t="s">
        <v>66</v>
      </c>
      <c r="G5" s="36" t="s">
        <v>67</v>
      </c>
      <c r="H5" s="57" t="s">
        <v>68</v>
      </c>
    </row>
    <row r="6" spans="2:8" x14ac:dyDescent="0.25">
      <c r="B6" s="23" t="s">
        <v>0</v>
      </c>
      <c r="C6" s="22">
        <v>5450000</v>
      </c>
      <c r="E6" s="23" t="s">
        <v>10</v>
      </c>
      <c r="F6" s="22">
        <v>200000</v>
      </c>
      <c r="G6" s="58">
        <v>228760</v>
      </c>
      <c r="H6" s="64">
        <f>G6-F6</f>
        <v>28760</v>
      </c>
    </row>
    <row r="7" spans="2:8" x14ac:dyDescent="0.25">
      <c r="B7" s="23" t="s">
        <v>1</v>
      </c>
      <c r="C7" s="22">
        <v>1980000</v>
      </c>
      <c r="E7" s="23" t="s">
        <v>12</v>
      </c>
      <c r="F7" s="22">
        <v>500000</v>
      </c>
      <c r="G7" s="58">
        <v>1188000</v>
      </c>
      <c r="H7" s="67">
        <f t="shared" ref="H7:H20" si="0">G7-F7</f>
        <v>688000</v>
      </c>
    </row>
    <row r="8" spans="2:8" x14ac:dyDescent="0.25">
      <c r="B8" s="23" t="s">
        <v>56</v>
      </c>
      <c r="C8" s="22">
        <v>1000000</v>
      </c>
      <c r="E8" s="23" t="s">
        <v>14</v>
      </c>
      <c r="F8" s="22">
        <v>0</v>
      </c>
      <c r="G8" s="58">
        <v>180000</v>
      </c>
      <c r="H8" s="64">
        <f t="shared" si="0"/>
        <v>180000</v>
      </c>
    </row>
    <row r="9" spans="2:8" ht="18" thickBot="1" x14ac:dyDescent="0.3">
      <c r="B9" s="24" t="s">
        <v>57</v>
      </c>
      <c r="C9" s="25">
        <v>1845000</v>
      </c>
      <c r="E9" s="23" t="s">
        <v>16</v>
      </c>
      <c r="F9" s="22">
        <v>1500000</v>
      </c>
      <c r="G9" s="65">
        <v>1818300</v>
      </c>
      <c r="H9" s="67">
        <f t="shared" si="0"/>
        <v>318300</v>
      </c>
    </row>
    <row r="10" spans="2:8" ht="18" thickTop="1" x14ac:dyDescent="0.25">
      <c r="B10" s="14" t="s">
        <v>3</v>
      </c>
      <c r="C10" s="70">
        <f>SUM(C6:C9)</f>
        <v>10275000</v>
      </c>
      <c r="E10" s="23" t="s">
        <v>18</v>
      </c>
      <c r="F10" s="22">
        <v>0</v>
      </c>
      <c r="G10" s="58">
        <v>0</v>
      </c>
      <c r="H10" s="64">
        <f t="shared" si="0"/>
        <v>0</v>
      </c>
    </row>
    <row r="11" spans="2:8" x14ac:dyDescent="0.25">
      <c r="E11" s="23" t="s">
        <v>22</v>
      </c>
      <c r="F11" s="22">
        <v>0</v>
      </c>
      <c r="G11" s="58">
        <v>1870000</v>
      </c>
      <c r="H11" s="67">
        <f t="shared" si="0"/>
        <v>1870000</v>
      </c>
    </row>
    <row r="12" spans="2:8" x14ac:dyDescent="0.25">
      <c r="E12" s="3" t="s">
        <v>6</v>
      </c>
      <c r="F12" s="5">
        <v>200000</v>
      </c>
      <c r="G12" s="58">
        <v>345000</v>
      </c>
      <c r="H12" s="64">
        <f t="shared" si="0"/>
        <v>145000</v>
      </c>
    </row>
    <row r="13" spans="2:8" x14ac:dyDescent="0.25">
      <c r="E13" s="3" t="s">
        <v>8</v>
      </c>
      <c r="F13" s="5">
        <v>0</v>
      </c>
      <c r="G13" s="58">
        <v>0</v>
      </c>
      <c r="H13" s="64">
        <f t="shared" si="0"/>
        <v>0</v>
      </c>
    </row>
    <row r="14" spans="2:8" x14ac:dyDescent="0.25">
      <c r="E14" s="3" t="s">
        <v>43</v>
      </c>
      <c r="F14" s="5">
        <v>14000</v>
      </c>
      <c r="G14" s="58">
        <v>26660</v>
      </c>
      <c r="H14" s="64">
        <f t="shared" si="0"/>
        <v>12660</v>
      </c>
    </row>
    <row r="15" spans="2:8" x14ac:dyDescent="0.25">
      <c r="E15" s="3" t="s">
        <v>20</v>
      </c>
      <c r="F15" s="5">
        <v>10000</v>
      </c>
      <c r="G15" s="58">
        <v>53640</v>
      </c>
      <c r="H15" s="64">
        <f t="shared" si="0"/>
        <v>43640</v>
      </c>
    </row>
    <row r="16" spans="2:8" x14ac:dyDescent="0.25">
      <c r="E16" s="3" t="s">
        <v>25</v>
      </c>
      <c r="F16" s="5">
        <v>500000</v>
      </c>
      <c r="G16" s="58">
        <v>500000</v>
      </c>
      <c r="H16" s="64">
        <f t="shared" si="0"/>
        <v>0</v>
      </c>
    </row>
    <row r="17" spans="2:8" x14ac:dyDescent="0.25">
      <c r="E17" s="3" t="s">
        <v>51</v>
      </c>
      <c r="F17" s="5">
        <v>500000</v>
      </c>
      <c r="G17" s="58">
        <v>600000</v>
      </c>
      <c r="H17" s="64">
        <f t="shared" si="0"/>
        <v>100000</v>
      </c>
    </row>
    <row r="18" spans="2:8" x14ac:dyDescent="0.25">
      <c r="E18" s="23" t="s">
        <v>27</v>
      </c>
      <c r="F18" s="22">
        <v>0</v>
      </c>
      <c r="G18" s="58">
        <v>1500000</v>
      </c>
      <c r="H18" s="67">
        <f t="shared" si="0"/>
        <v>1500000</v>
      </c>
    </row>
    <row r="19" spans="2:8" ht="18" thickBot="1" x14ac:dyDescent="0.3">
      <c r="E19" s="53" t="s">
        <v>29</v>
      </c>
      <c r="F19" s="54">
        <v>1000000</v>
      </c>
      <c r="G19" s="59">
        <v>1237100</v>
      </c>
      <c r="H19" s="68">
        <f t="shared" si="0"/>
        <v>237100</v>
      </c>
    </row>
    <row r="20" spans="2:8" ht="18" thickTop="1" x14ac:dyDescent="0.25">
      <c r="E20" s="55" t="s">
        <v>33</v>
      </c>
      <c r="F20" s="56">
        <f>SUM(F6:F19)</f>
        <v>4424000</v>
      </c>
      <c r="G20" s="69">
        <f>SUM(G6:G19)</f>
        <v>9547460</v>
      </c>
      <c r="H20" s="66">
        <f t="shared" si="0"/>
        <v>5123460</v>
      </c>
    </row>
    <row r="23" spans="2:8" x14ac:dyDescent="0.25">
      <c r="B23" s="16" t="s">
        <v>34</v>
      </c>
      <c r="C23" s="71">
        <f>C10-G20</f>
        <v>727540</v>
      </c>
    </row>
  </sheetData>
  <mergeCells count="3">
    <mergeCell ref="B4:C5"/>
    <mergeCell ref="E4:H4"/>
    <mergeCell ref="B2:H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2"/>
  <sheetViews>
    <sheetView workbookViewId="0">
      <selection activeCell="G15" sqref="G15"/>
    </sheetView>
  </sheetViews>
  <sheetFormatPr baseColWidth="10" defaultColWidth="8.83203125" defaultRowHeight="17" x14ac:dyDescent="0.25"/>
  <cols>
    <col min="1" max="1" width="8.83203125" style="2"/>
    <col min="2" max="2" width="18.33203125" style="2" customWidth="1"/>
    <col min="3" max="3" width="15.6640625" style="4" customWidth="1"/>
    <col min="4" max="4" width="8.83203125" style="2"/>
    <col min="5" max="5" width="19.6640625" style="2" customWidth="1"/>
    <col min="6" max="6" width="18.1640625" style="4" customWidth="1"/>
    <col min="7" max="7" width="47.1640625" style="2" customWidth="1"/>
    <col min="8" max="16384" width="8.83203125" style="2"/>
  </cols>
  <sheetData>
    <row r="2" spans="2:7" ht="29.25" customHeight="1" x14ac:dyDescent="0.25">
      <c r="B2" s="37" t="s">
        <v>48</v>
      </c>
      <c r="C2" s="37"/>
      <c r="D2" s="37"/>
      <c r="E2" s="37"/>
      <c r="F2" s="37"/>
    </row>
    <row r="4" spans="2:7" ht="27" customHeight="1" x14ac:dyDescent="0.25">
      <c r="B4" s="38" t="s">
        <v>31</v>
      </c>
      <c r="C4" s="38"/>
      <c r="E4" s="38" t="s">
        <v>32</v>
      </c>
      <c r="F4" s="38"/>
    </row>
    <row r="5" spans="2:7" x14ac:dyDescent="0.25">
      <c r="B5" s="23" t="s">
        <v>0</v>
      </c>
      <c r="C5" s="22">
        <v>10000000</v>
      </c>
      <c r="E5" s="23" t="s">
        <v>10</v>
      </c>
      <c r="F5" s="22">
        <v>781980</v>
      </c>
    </row>
    <row r="6" spans="2:7" x14ac:dyDescent="0.25">
      <c r="B6" s="23" t="s">
        <v>1</v>
      </c>
      <c r="C6" s="22">
        <v>1655000</v>
      </c>
      <c r="E6" s="23" t="s">
        <v>12</v>
      </c>
      <c r="F6" s="22">
        <v>465500</v>
      </c>
    </row>
    <row r="7" spans="2:7" x14ac:dyDescent="0.25">
      <c r="B7" s="23" t="s">
        <v>49</v>
      </c>
      <c r="C7" s="22">
        <v>1000000</v>
      </c>
      <c r="E7" s="23" t="s">
        <v>14</v>
      </c>
      <c r="F7" s="22">
        <v>120000</v>
      </c>
    </row>
    <row r="8" spans="2:7" ht="18" thickBot="1" x14ac:dyDescent="0.3">
      <c r="B8" s="24"/>
      <c r="C8" s="25"/>
      <c r="E8" s="26" t="s">
        <v>16</v>
      </c>
      <c r="F8" s="27">
        <v>3799000</v>
      </c>
      <c r="G8" s="19"/>
    </row>
    <row r="9" spans="2:7" ht="18" thickTop="1" x14ac:dyDescent="0.25">
      <c r="B9" s="14" t="s">
        <v>3</v>
      </c>
      <c r="C9" s="15">
        <f>SUM(C5:C8)</f>
        <v>12655000</v>
      </c>
      <c r="E9" s="23" t="s">
        <v>18</v>
      </c>
      <c r="F9" s="22">
        <v>100000</v>
      </c>
    </row>
    <row r="10" spans="2:7" x14ac:dyDescent="0.25">
      <c r="E10" s="26" t="s">
        <v>22</v>
      </c>
      <c r="F10" s="27">
        <v>1320000</v>
      </c>
    </row>
    <row r="11" spans="2:7" x14ac:dyDescent="0.25">
      <c r="E11" s="3" t="s">
        <v>6</v>
      </c>
      <c r="F11" s="5">
        <v>660500</v>
      </c>
    </row>
    <row r="12" spans="2:7" x14ac:dyDescent="0.25">
      <c r="E12" s="3" t="s">
        <v>8</v>
      </c>
      <c r="F12" s="5">
        <v>70460</v>
      </c>
    </row>
    <row r="13" spans="2:7" x14ac:dyDescent="0.25">
      <c r="E13" s="3" t="s">
        <v>43</v>
      </c>
      <c r="F13" s="5">
        <v>14000</v>
      </c>
    </row>
    <row r="14" spans="2:7" x14ac:dyDescent="0.25">
      <c r="E14" s="3" t="s">
        <v>20</v>
      </c>
      <c r="F14" s="5">
        <v>20980</v>
      </c>
    </row>
    <row r="15" spans="2:7" x14ac:dyDescent="0.25">
      <c r="E15" s="3" t="s">
        <v>25</v>
      </c>
      <c r="F15" s="5">
        <v>500000</v>
      </c>
    </row>
    <row r="16" spans="2:7" x14ac:dyDescent="0.25">
      <c r="E16" s="3" t="s">
        <v>51</v>
      </c>
      <c r="F16" s="5">
        <v>500000</v>
      </c>
    </row>
    <row r="17" spans="2:6" x14ac:dyDescent="0.25">
      <c r="E17" s="23" t="s">
        <v>27</v>
      </c>
      <c r="F17" s="22">
        <v>0</v>
      </c>
    </row>
    <row r="18" spans="2:6" ht="18" thickBot="1" x14ac:dyDescent="0.3">
      <c r="E18" s="24" t="s">
        <v>29</v>
      </c>
      <c r="F18" s="25">
        <v>898000</v>
      </c>
    </row>
    <row r="19" spans="2:6" ht="18" thickTop="1" x14ac:dyDescent="0.25">
      <c r="E19" s="14" t="s">
        <v>33</v>
      </c>
      <c r="F19" s="15">
        <f>SUM(F5:F18)</f>
        <v>9250420</v>
      </c>
    </row>
    <row r="22" spans="2:6" x14ac:dyDescent="0.25">
      <c r="B22" s="16" t="s">
        <v>34</v>
      </c>
      <c r="C22" s="17">
        <f>C9-F19</f>
        <v>3404580</v>
      </c>
    </row>
  </sheetData>
  <mergeCells count="3">
    <mergeCell ref="B2:F2"/>
    <mergeCell ref="B4:C4"/>
    <mergeCell ref="E4:F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2"/>
  <sheetViews>
    <sheetView workbookViewId="0">
      <selection activeCell="B22" sqref="B22"/>
    </sheetView>
  </sheetViews>
  <sheetFormatPr baseColWidth="10" defaultColWidth="8.83203125" defaultRowHeight="17" x14ac:dyDescent="0.25"/>
  <cols>
    <col min="2" max="2" width="18.33203125" customWidth="1"/>
    <col min="3" max="3" width="15.6640625" style="1" customWidth="1"/>
    <col min="5" max="5" width="19.6640625" customWidth="1"/>
    <col min="6" max="6" width="18.1640625" style="4" customWidth="1"/>
    <col min="7" max="7" width="47.1640625" customWidth="1"/>
  </cols>
  <sheetData>
    <row r="1" spans="2:7" s="2" customFormat="1" x14ac:dyDescent="0.25">
      <c r="C1" s="4"/>
      <c r="F1" s="4"/>
    </row>
    <row r="2" spans="2:7" s="2" customFormat="1" ht="29.25" customHeight="1" x14ac:dyDescent="0.25">
      <c r="B2" s="37" t="s">
        <v>30</v>
      </c>
      <c r="C2" s="37"/>
      <c r="D2" s="37"/>
      <c r="E2" s="37"/>
      <c r="F2" s="37"/>
    </row>
    <row r="3" spans="2:7" s="2" customFormat="1" x14ac:dyDescent="0.25">
      <c r="C3" s="4"/>
      <c r="F3" s="4"/>
    </row>
    <row r="4" spans="2:7" ht="27" customHeight="1" x14ac:dyDescent="0.25">
      <c r="B4" s="38" t="s">
        <v>31</v>
      </c>
      <c r="C4" s="38"/>
      <c r="E4" s="38" t="s">
        <v>32</v>
      </c>
      <c r="F4" s="38"/>
    </row>
    <row r="5" spans="2:7" x14ac:dyDescent="0.25">
      <c r="B5" s="7" t="s">
        <v>0</v>
      </c>
      <c r="C5" s="8">
        <v>9000000</v>
      </c>
      <c r="E5" s="9" t="s">
        <v>10</v>
      </c>
      <c r="F5" s="10">
        <v>340000</v>
      </c>
    </row>
    <row r="6" spans="2:7" x14ac:dyDescent="0.25">
      <c r="B6" s="3" t="s">
        <v>2</v>
      </c>
      <c r="C6" s="5">
        <v>1500000</v>
      </c>
      <c r="E6" s="9" t="s">
        <v>12</v>
      </c>
      <c r="F6" s="10">
        <v>600000</v>
      </c>
    </row>
    <row r="7" spans="2:7" s="2" customFormat="1" x14ac:dyDescent="0.25">
      <c r="B7" s="9" t="s">
        <v>4</v>
      </c>
      <c r="C7" s="10">
        <v>1000000</v>
      </c>
      <c r="E7" s="9" t="s">
        <v>14</v>
      </c>
      <c r="F7" s="10">
        <v>60000</v>
      </c>
    </row>
    <row r="8" spans="2:7" s="2" customFormat="1" ht="18" thickBot="1" x14ac:dyDescent="0.3">
      <c r="B8" s="11" t="s">
        <v>46</v>
      </c>
      <c r="C8" s="12">
        <v>480000</v>
      </c>
      <c r="E8" s="7" t="s">
        <v>16</v>
      </c>
      <c r="F8" s="8">
        <v>3018000</v>
      </c>
      <c r="G8" s="19"/>
    </row>
    <row r="9" spans="2:7" ht="18" thickTop="1" x14ac:dyDescent="0.25">
      <c r="B9" s="14" t="s">
        <v>3</v>
      </c>
      <c r="C9" s="15">
        <f>SUM(C5:C8)</f>
        <v>11980000</v>
      </c>
      <c r="E9" s="7" t="s">
        <v>18</v>
      </c>
      <c r="F9" s="8">
        <v>300000</v>
      </c>
    </row>
    <row r="10" spans="2:7" x14ac:dyDescent="0.25">
      <c r="E10" s="7" t="s">
        <v>22</v>
      </c>
      <c r="F10" s="8">
        <v>1320000</v>
      </c>
    </row>
    <row r="11" spans="2:7" s="2" customFormat="1" x14ac:dyDescent="0.25">
      <c r="C11" s="4"/>
      <c r="E11" s="3" t="s">
        <v>6</v>
      </c>
      <c r="F11" s="5">
        <v>456500</v>
      </c>
    </row>
    <row r="12" spans="2:7" x14ac:dyDescent="0.25">
      <c r="E12" s="3" t="s">
        <v>8</v>
      </c>
      <c r="F12" s="5">
        <v>81760</v>
      </c>
    </row>
    <row r="13" spans="2:7" s="2" customFormat="1" x14ac:dyDescent="0.25">
      <c r="C13" s="4"/>
      <c r="E13" s="3" t="s">
        <v>45</v>
      </c>
      <c r="F13" s="5">
        <v>21000</v>
      </c>
    </row>
    <row r="14" spans="2:7" x14ac:dyDescent="0.25">
      <c r="E14" s="3" t="s">
        <v>20</v>
      </c>
      <c r="F14" s="5">
        <v>23260</v>
      </c>
    </row>
    <row r="15" spans="2:7" x14ac:dyDescent="0.25">
      <c r="E15" s="3" t="s">
        <v>25</v>
      </c>
      <c r="F15" s="5">
        <v>500000</v>
      </c>
    </row>
    <row r="16" spans="2:7" x14ac:dyDescent="0.25">
      <c r="E16" s="3" t="s">
        <v>23</v>
      </c>
      <c r="F16" s="5">
        <v>500000</v>
      </c>
    </row>
    <row r="17" spans="2:6" x14ac:dyDescent="0.25">
      <c r="E17" s="23" t="s">
        <v>27</v>
      </c>
      <c r="F17" s="22">
        <v>700000</v>
      </c>
    </row>
    <row r="18" spans="2:6" ht="18" thickBot="1" x14ac:dyDescent="0.3">
      <c r="E18" s="11" t="s">
        <v>29</v>
      </c>
      <c r="F18" s="12">
        <v>689000</v>
      </c>
    </row>
    <row r="19" spans="2:6" ht="18" thickTop="1" x14ac:dyDescent="0.25">
      <c r="E19" s="14" t="s">
        <v>33</v>
      </c>
      <c r="F19" s="15">
        <f>SUM(F5:F18)</f>
        <v>8609520</v>
      </c>
    </row>
    <row r="22" spans="2:6" x14ac:dyDescent="0.25">
      <c r="B22" s="16" t="s">
        <v>34</v>
      </c>
      <c r="C22" s="17">
        <f>C9-F19</f>
        <v>3370480</v>
      </c>
    </row>
  </sheetData>
  <mergeCells count="3">
    <mergeCell ref="B2:F2"/>
    <mergeCell ref="B4:C4"/>
    <mergeCell ref="E4:F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B1:K26"/>
  <sheetViews>
    <sheetView workbookViewId="0">
      <selection activeCell="M18" sqref="M18"/>
    </sheetView>
  </sheetViews>
  <sheetFormatPr baseColWidth="10" defaultColWidth="8.83203125" defaultRowHeight="17" x14ac:dyDescent="0.25"/>
  <cols>
    <col min="2" max="2" width="13.1640625" customWidth="1"/>
    <col min="3" max="3" width="19.5" customWidth="1"/>
    <col min="4" max="4" width="13.1640625" customWidth="1"/>
    <col min="5" max="5" width="10.83203125" style="18" customWidth="1"/>
    <col min="8" max="8" width="12.1640625" customWidth="1"/>
    <col min="9" max="9" width="24.1640625" customWidth="1"/>
    <col min="10" max="10" width="13.1640625" customWidth="1"/>
    <col min="11" max="11" width="10.33203125" customWidth="1"/>
  </cols>
  <sheetData>
    <row r="1" spans="2:11" s="2" customFormat="1" ht="25.5" customHeight="1" x14ac:dyDescent="0.25">
      <c r="B1" s="39" t="s">
        <v>53</v>
      </c>
      <c r="C1" s="39"/>
      <c r="D1" s="39"/>
      <c r="E1" s="39"/>
      <c r="H1" s="39" t="s">
        <v>54</v>
      </c>
      <c r="I1" s="39"/>
      <c r="J1" s="39"/>
      <c r="K1" s="39"/>
    </row>
    <row r="2" spans="2:11" x14ac:dyDescent="0.25">
      <c r="B2" s="20" t="s">
        <v>50</v>
      </c>
      <c r="C2" s="20" t="s">
        <v>37</v>
      </c>
      <c r="D2" s="20" t="s">
        <v>58</v>
      </c>
      <c r="E2" s="21" t="s">
        <v>36</v>
      </c>
      <c r="H2" s="20" t="s">
        <v>50</v>
      </c>
      <c r="I2" s="20" t="s">
        <v>37</v>
      </c>
      <c r="J2" s="20" t="s">
        <v>58</v>
      </c>
      <c r="K2" s="20" t="s">
        <v>36</v>
      </c>
    </row>
    <row r="3" spans="2:11" x14ac:dyDescent="0.25">
      <c r="B3" s="5">
        <v>10000000</v>
      </c>
      <c r="C3" s="3" t="s">
        <v>35</v>
      </c>
      <c r="D3" s="5">
        <v>5450000</v>
      </c>
      <c r="E3" s="5">
        <f>D3-B3</f>
        <v>-4550000</v>
      </c>
      <c r="H3" s="22">
        <v>781980</v>
      </c>
      <c r="I3" s="23" t="s">
        <v>9</v>
      </c>
      <c r="J3" s="22">
        <v>228760</v>
      </c>
      <c r="K3" s="60">
        <f>J3-H3</f>
        <v>-553220</v>
      </c>
    </row>
    <row r="4" spans="2:11" x14ac:dyDescent="0.25">
      <c r="B4" s="5">
        <v>1000000</v>
      </c>
      <c r="C4" s="3" t="s">
        <v>39</v>
      </c>
      <c r="D4" s="5">
        <v>1000000</v>
      </c>
      <c r="E4" s="5">
        <f t="shared" ref="E4:E7" si="0">D4-B4</f>
        <v>0</v>
      </c>
      <c r="H4" s="22">
        <v>465500</v>
      </c>
      <c r="I4" s="23" t="s">
        <v>11</v>
      </c>
      <c r="J4" s="22">
        <v>1188000</v>
      </c>
      <c r="K4" s="61">
        <f t="shared" ref="K4:K18" si="1">J4-H4</f>
        <v>722500</v>
      </c>
    </row>
    <row r="5" spans="2:11" x14ac:dyDescent="0.25">
      <c r="B5" s="5">
        <v>1655000</v>
      </c>
      <c r="C5" s="3" t="s">
        <v>40</v>
      </c>
      <c r="D5" s="5">
        <v>1980000</v>
      </c>
      <c r="E5" s="5">
        <f t="shared" si="0"/>
        <v>325000</v>
      </c>
      <c r="H5" s="22">
        <v>120000</v>
      </c>
      <c r="I5" s="23" t="s">
        <v>13</v>
      </c>
      <c r="J5" s="22">
        <v>180000</v>
      </c>
      <c r="K5" s="61">
        <f t="shared" si="1"/>
        <v>60000</v>
      </c>
    </row>
    <row r="6" spans="2:11" ht="18" thickBot="1" x14ac:dyDescent="0.3">
      <c r="B6" s="13">
        <v>0</v>
      </c>
      <c r="C6" s="6" t="s">
        <v>47</v>
      </c>
      <c r="D6" s="13">
        <v>1845000</v>
      </c>
      <c r="E6" s="33">
        <f t="shared" si="0"/>
        <v>1845000</v>
      </c>
      <c r="H6" s="22">
        <v>3799000</v>
      </c>
      <c r="I6" s="23" t="s">
        <v>15</v>
      </c>
      <c r="J6" s="22">
        <v>1818300</v>
      </c>
      <c r="K6" s="60">
        <f t="shared" si="1"/>
        <v>-1980700</v>
      </c>
    </row>
    <row r="7" spans="2:11" ht="18" thickTop="1" x14ac:dyDescent="0.25">
      <c r="B7" s="15">
        <v>12655000</v>
      </c>
      <c r="C7" s="14" t="s">
        <v>41</v>
      </c>
      <c r="D7" s="15">
        <f>SUM(D3:D6)</f>
        <v>10275000</v>
      </c>
      <c r="E7" s="34">
        <f t="shared" si="0"/>
        <v>-2380000</v>
      </c>
      <c r="H7" s="22">
        <v>100000</v>
      </c>
      <c r="I7" s="23" t="s">
        <v>17</v>
      </c>
      <c r="J7" s="22">
        <v>0</v>
      </c>
      <c r="K7" s="60">
        <f t="shared" si="1"/>
        <v>-100000</v>
      </c>
    </row>
    <row r="8" spans="2:11" x14ac:dyDescent="0.25">
      <c r="H8" s="22">
        <v>1320000</v>
      </c>
      <c r="I8" s="23" t="s">
        <v>21</v>
      </c>
      <c r="J8" s="22">
        <v>1870000</v>
      </c>
      <c r="K8" s="61">
        <f t="shared" si="1"/>
        <v>550000</v>
      </c>
    </row>
    <row r="9" spans="2:11" x14ac:dyDescent="0.25">
      <c r="B9" s="39" t="s">
        <v>62</v>
      </c>
      <c r="C9" s="39"/>
      <c r="D9" s="39"/>
      <c r="E9" s="28"/>
      <c r="H9" s="5">
        <v>660500</v>
      </c>
      <c r="I9" s="3" t="s">
        <v>5</v>
      </c>
      <c r="J9" s="5">
        <v>345000</v>
      </c>
      <c r="K9" s="60">
        <f t="shared" si="1"/>
        <v>-315500</v>
      </c>
    </row>
    <row r="10" spans="2:11" x14ac:dyDescent="0.25">
      <c r="B10" s="20" t="s">
        <v>38</v>
      </c>
      <c r="C10" s="20" t="s">
        <v>50</v>
      </c>
      <c r="D10" s="20" t="s">
        <v>58</v>
      </c>
      <c r="H10" s="5">
        <v>70460</v>
      </c>
      <c r="I10" s="3" t="s">
        <v>7</v>
      </c>
      <c r="J10" s="5">
        <v>0</v>
      </c>
      <c r="K10" s="60">
        <f t="shared" si="1"/>
        <v>-70460</v>
      </c>
    </row>
    <row r="11" spans="2:11" x14ac:dyDescent="0.25">
      <c r="B11" s="29">
        <v>3370480</v>
      </c>
      <c r="C11" s="32">
        <v>3404580</v>
      </c>
      <c r="D11" s="29">
        <v>727540</v>
      </c>
      <c r="H11" s="5">
        <v>20980</v>
      </c>
      <c r="I11" s="3" t="s">
        <v>19</v>
      </c>
      <c r="J11" s="5">
        <v>53640</v>
      </c>
      <c r="K11" s="61">
        <f t="shared" si="1"/>
        <v>32660</v>
      </c>
    </row>
    <row r="12" spans="2:11" x14ac:dyDescent="0.25">
      <c r="H12" s="5">
        <v>500000</v>
      </c>
      <c r="I12" s="3" t="s">
        <v>24</v>
      </c>
      <c r="J12" s="5">
        <v>500000</v>
      </c>
      <c r="K12" s="60">
        <f t="shared" si="1"/>
        <v>0</v>
      </c>
    </row>
    <row r="13" spans="2:11" x14ac:dyDescent="0.25">
      <c r="B13" s="39" t="s">
        <v>61</v>
      </c>
      <c r="C13" s="39"/>
      <c r="D13" s="39"/>
      <c r="H13" s="5">
        <v>500000</v>
      </c>
      <c r="I13" s="3" t="s">
        <v>52</v>
      </c>
      <c r="J13" s="5">
        <v>600000</v>
      </c>
      <c r="K13" s="61">
        <f t="shared" si="1"/>
        <v>100000</v>
      </c>
    </row>
    <row r="14" spans="2:11" s="2" customFormat="1" x14ac:dyDescent="0.25">
      <c r="B14" s="20" t="s">
        <v>38</v>
      </c>
      <c r="C14" s="20" t="s">
        <v>50</v>
      </c>
      <c r="D14" s="20" t="s">
        <v>58</v>
      </c>
      <c r="E14" s="18"/>
      <c r="H14" s="5">
        <v>0</v>
      </c>
      <c r="I14" s="3" t="s">
        <v>42</v>
      </c>
      <c r="J14" s="5">
        <v>0</v>
      </c>
      <c r="K14" s="60">
        <f t="shared" si="1"/>
        <v>0</v>
      </c>
    </row>
    <row r="15" spans="2:11" s="2" customFormat="1" x14ac:dyDescent="0.25">
      <c r="B15" s="29">
        <v>8153452</v>
      </c>
      <c r="C15" s="30">
        <v>9039719</v>
      </c>
      <c r="D15" s="29">
        <v>11437863</v>
      </c>
      <c r="E15" s="18"/>
      <c r="H15" s="5">
        <v>14000</v>
      </c>
      <c r="I15" s="3" t="s">
        <v>43</v>
      </c>
      <c r="J15" s="5">
        <v>26660</v>
      </c>
      <c r="K15" s="61">
        <f t="shared" si="1"/>
        <v>12660</v>
      </c>
    </row>
    <row r="16" spans="2:11" x14ac:dyDescent="0.25">
      <c r="B16" s="31" t="s">
        <v>59</v>
      </c>
      <c r="C16" s="31" t="s">
        <v>60</v>
      </c>
      <c r="D16" s="35" t="s">
        <v>63</v>
      </c>
      <c r="H16" s="5">
        <v>0</v>
      </c>
      <c r="I16" s="3" t="s">
        <v>26</v>
      </c>
      <c r="J16" s="5">
        <v>1500000</v>
      </c>
      <c r="K16" s="61">
        <f t="shared" si="1"/>
        <v>1500000</v>
      </c>
    </row>
    <row r="17" spans="2:11" ht="18" thickBot="1" x14ac:dyDescent="0.3">
      <c r="H17" s="13">
        <v>898000</v>
      </c>
      <c r="I17" s="6" t="s">
        <v>28</v>
      </c>
      <c r="J17" s="13">
        <v>1237100</v>
      </c>
      <c r="K17" s="62">
        <f t="shared" si="1"/>
        <v>339100</v>
      </c>
    </row>
    <row r="18" spans="2:11" ht="18" thickTop="1" x14ac:dyDescent="0.25">
      <c r="H18" s="15">
        <v>9250420</v>
      </c>
      <c r="I18" s="14" t="s">
        <v>44</v>
      </c>
      <c r="J18" s="15">
        <f>SUM(J3:J17)</f>
        <v>9547460</v>
      </c>
      <c r="K18" s="63">
        <f t="shared" si="1"/>
        <v>297040</v>
      </c>
    </row>
    <row r="19" spans="2:11" ht="18" thickBot="1" x14ac:dyDescent="0.3"/>
    <row r="20" spans="2:11" ht="18" thickTop="1" x14ac:dyDescent="0.25">
      <c r="B20" s="40" t="s">
        <v>64</v>
      </c>
      <c r="C20" s="41"/>
      <c r="D20" s="41"/>
      <c r="E20" s="41"/>
      <c r="F20" s="41"/>
      <c r="G20" s="41"/>
      <c r="H20" s="41"/>
      <c r="I20" s="41"/>
      <c r="J20" s="41"/>
      <c r="K20" s="42"/>
    </row>
    <row r="21" spans="2:11" x14ac:dyDescent="0.25">
      <c r="B21" s="43"/>
      <c r="C21" s="44"/>
      <c r="D21" s="44"/>
      <c r="E21" s="44"/>
      <c r="F21" s="44"/>
      <c r="G21" s="44"/>
      <c r="H21" s="44"/>
      <c r="I21" s="44"/>
      <c r="J21" s="44"/>
      <c r="K21" s="45"/>
    </row>
    <row r="22" spans="2:11" x14ac:dyDescent="0.25">
      <c r="B22" s="43"/>
      <c r="C22" s="44"/>
      <c r="D22" s="44"/>
      <c r="E22" s="44"/>
      <c r="F22" s="44"/>
      <c r="G22" s="44"/>
      <c r="H22" s="44"/>
      <c r="I22" s="44"/>
      <c r="J22" s="44"/>
      <c r="K22" s="45"/>
    </row>
    <row r="23" spans="2:11" x14ac:dyDescent="0.25">
      <c r="B23" s="43"/>
      <c r="C23" s="44"/>
      <c r="D23" s="44"/>
      <c r="E23" s="44"/>
      <c r="F23" s="44"/>
      <c r="G23" s="44"/>
      <c r="H23" s="44"/>
      <c r="I23" s="44"/>
      <c r="J23" s="44"/>
      <c r="K23" s="45"/>
    </row>
    <row r="24" spans="2:11" x14ac:dyDescent="0.25">
      <c r="B24" s="43"/>
      <c r="C24" s="44"/>
      <c r="D24" s="44"/>
      <c r="E24" s="44"/>
      <c r="F24" s="44"/>
      <c r="G24" s="44"/>
      <c r="H24" s="44"/>
      <c r="I24" s="44"/>
      <c r="J24" s="44"/>
      <c r="K24" s="45"/>
    </row>
    <row r="25" spans="2:11" ht="35.25" customHeight="1" thickBot="1" x14ac:dyDescent="0.3">
      <c r="B25" s="46"/>
      <c r="C25" s="47"/>
      <c r="D25" s="47"/>
      <c r="E25" s="47"/>
      <c r="F25" s="47"/>
      <c r="G25" s="47"/>
      <c r="H25" s="47"/>
      <c r="I25" s="47"/>
      <c r="J25" s="47"/>
      <c r="K25" s="48"/>
    </row>
    <row r="26" spans="2:11" ht="18" thickTop="1" x14ac:dyDescent="0.25"/>
  </sheetData>
  <mergeCells count="5">
    <mergeCell ref="B1:E1"/>
    <mergeCell ref="H1:K1"/>
    <mergeCell ref="B20:K25"/>
    <mergeCell ref="B9:D9"/>
    <mergeCell ref="B13:D1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2018년</vt:lpstr>
      <vt:lpstr>2017년</vt:lpstr>
      <vt:lpstr>2016년</vt:lpstr>
      <vt:lpstr>비교 및 리포트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Microsoft Office 사용자</cp:lastModifiedBy>
  <dcterms:created xsi:type="dcterms:W3CDTF">2016-10-25T17:42:46Z</dcterms:created>
  <dcterms:modified xsi:type="dcterms:W3CDTF">2018-11-22T04:49:24Z</dcterms:modified>
</cp:coreProperties>
</file>